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er\Documents\Excel\wf\"/>
    </mc:Choice>
  </mc:AlternateContent>
  <bookViews>
    <workbookView xWindow="0" yWindow="0" windowWidth="23040" windowHeight="10296"/>
  </bookViews>
  <sheets>
    <sheet name="Zahlwort" sheetId="1" r:id="rId1"/>
  </sheets>
  <externalReferences>
    <externalReference r:id="rId2"/>
    <externalReference r:id="rId3"/>
    <externalReference r:id="rId4"/>
  </externalReferences>
  <definedNames>
    <definedName name="_c" localSheetId="0">#REF!</definedName>
    <definedName name="_c">#REF!</definedName>
    <definedName name="a" localSheetId="0">#REF!</definedName>
    <definedName name="a">#REF!</definedName>
    <definedName name="abc">[2]Depot!$C$8:$N$18</definedName>
    <definedName name="b" localSheetId="0">#REF!</definedName>
    <definedName name="b">#REF!</definedName>
    <definedName name="p" localSheetId="0">#REF!</definedName>
    <definedName name="p">#REF!</definedName>
    <definedName name="q" localSheetId="0">#REF!</definedName>
    <definedName name="q">#REF!</definedName>
    <definedName name="Tabelle">[3]Rang!$A$1:$J$20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1" i="1" s="1"/>
  <c r="F20" i="1"/>
  <c r="E20" i="1"/>
  <c r="B20" i="1"/>
  <c r="F19" i="1"/>
  <c r="E19" i="1"/>
  <c r="E21" i="1" s="1"/>
  <c r="B19" i="1"/>
  <c r="C19" i="1" s="1"/>
  <c r="C18" i="1"/>
  <c r="D17" i="1" s="1"/>
  <c r="B18" i="1"/>
  <c r="C17" i="1"/>
  <c r="B17" i="1"/>
  <c r="B16" i="1"/>
  <c r="C16" i="1" s="1"/>
  <c r="C15" i="1"/>
  <c r="B15" i="1"/>
  <c r="B14" i="1"/>
  <c r="B13" i="1"/>
  <c r="C13" i="1" s="1"/>
  <c r="B10" i="1"/>
  <c r="B23" i="1" s="1"/>
  <c r="C6" i="1"/>
  <c r="F17" i="1" l="1"/>
  <c r="F21" i="1"/>
  <c r="D14" i="1"/>
  <c r="C14" i="1"/>
  <c r="C20" i="1"/>
  <c r="D20" i="1" s="1"/>
  <c r="B8" i="1" s="1"/>
</calcChain>
</file>

<file path=xl/comments1.xml><?xml version="1.0" encoding="utf-8"?>
<comments xmlns="http://schemas.openxmlformats.org/spreadsheetml/2006/main">
  <authors>
    <author>Ein geschätzter Microsoft Office Anwender</author>
    <author>WF</author>
  </authors>
  <commentList>
    <comment ref="W1" authorId="0" shapeId="0">
      <text>
        <r>
          <rPr>
            <sz val="8"/>
            <color indexed="81"/>
            <rFont val="Tahoma"/>
            <family val="2"/>
          </rPr>
          <t xml:space="preserve">
Das Programm wurde entwickelt von 
Walter Fricke, Derendorf  (WF)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</rPr>
          <t>WF:</t>
        </r>
        <r>
          <rPr>
            <sz val="8"/>
            <color indexed="81"/>
            <rFont val="Tahoma"/>
            <family val="2"/>
          </rPr>
          <t xml:space="preserve">
Bei Eingabe von Null oder leer werden keine Nachkommastellen ausgegeben.
Bei 1 in der Form 47/100
ansonsten: Komma siebenundvierzig</t>
        </r>
      </text>
    </comment>
  </commentList>
</comments>
</file>

<file path=xl/sharedStrings.xml><?xml version="1.0" encoding="utf-8"?>
<sst xmlns="http://schemas.openxmlformats.org/spreadsheetml/2006/main" count="102" uniqueCount="102">
  <si>
    <t>Zahlen in Worten</t>
  </si>
  <si>
    <t>a</t>
  </si>
  <si>
    <t>große Zahlen</t>
  </si>
  <si>
    <t>Deziliarde</t>
  </si>
  <si>
    <t>10^63</t>
  </si>
  <si>
    <t>Dezillion</t>
  </si>
  <si>
    <t>10^60</t>
  </si>
  <si>
    <t>Nonilliarde</t>
  </si>
  <si>
    <t>10^57</t>
  </si>
  <si>
    <t>Nonillion</t>
  </si>
  <si>
    <t>10^54</t>
  </si>
  <si>
    <t>Oktilliarde</t>
  </si>
  <si>
    <t>10^51</t>
  </si>
  <si>
    <t>Oktillion</t>
  </si>
  <si>
    <t>10^48</t>
  </si>
  <si>
    <t>Septilliarde</t>
  </si>
  <si>
    <t>10^45</t>
  </si>
  <si>
    <t>Septillion</t>
  </si>
  <si>
    <t>10^42</t>
  </si>
  <si>
    <t>Sextilliarde</t>
  </si>
  <si>
    <t>10^39</t>
  </si>
  <si>
    <t>Sextillion</t>
  </si>
  <si>
    <t>10^36</t>
  </si>
  <si>
    <t>Quintilliarde</t>
  </si>
  <si>
    <t>10^33</t>
  </si>
  <si>
    <t>Quintillion</t>
  </si>
  <si>
    <t>10^30</t>
  </si>
  <si>
    <t>Quadrilliarde</t>
  </si>
  <si>
    <t>10^27</t>
  </si>
  <si>
    <t>Quadrillion</t>
  </si>
  <si>
    <t>10^24</t>
  </si>
  <si>
    <t>Yotta</t>
  </si>
  <si>
    <t>Trilliarde</t>
  </si>
  <si>
    <t>10^21</t>
  </si>
  <si>
    <t>Zetta</t>
  </si>
  <si>
    <t>Trillion</t>
  </si>
  <si>
    <t>10^18</t>
  </si>
  <si>
    <t>Exa</t>
  </si>
  <si>
    <t>Billiarde</t>
  </si>
  <si>
    <t>10^15</t>
  </si>
  <si>
    <t>Peta</t>
  </si>
  <si>
    <t>Billion</t>
  </si>
  <si>
    <t>10^12</t>
  </si>
  <si>
    <t>Tera</t>
  </si>
  <si>
    <t>Milliarde</t>
  </si>
  <si>
    <t>10^9</t>
  </si>
  <si>
    <t>Giga</t>
  </si>
  <si>
    <t>Million</t>
  </si>
  <si>
    <t>10^6</t>
  </si>
  <si>
    <t>Mega</t>
  </si>
  <si>
    <t>km²</t>
  </si>
  <si>
    <t>hunderttausend</t>
  </si>
  <si>
    <t>10^5</t>
  </si>
  <si>
    <t>zehntausend</t>
  </si>
  <si>
    <t>10^4</t>
  </si>
  <si>
    <t>Hektar</t>
  </si>
  <si>
    <t>tausend</t>
  </si>
  <si>
    <t>10^3</t>
  </si>
  <si>
    <t>Kilo</t>
  </si>
  <si>
    <t>Dekar</t>
  </si>
  <si>
    <t>hundert</t>
  </si>
  <si>
    <t>10^2</t>
  </si>
  <si>
    <t>Hekto</t>
  </si>
  <si>
    <t>ar</t>
  </si>
  <si>
    <t>zehn</t>
  </si>
  <si>
    <t>10^1</t>
  </si>
  <si>
    <t>Deka</t>
  </si>
  <si>
    <t>eins</t>
  </si>
  <si>
    <t>10^0</t>
  </si>
  <si>
    <t>m²</t>
  </si>
  <si>
    <t>Zehntel</t>
  </si>
  <si>
    <t>10^-1</t>
  </si>
  <si>
    <t>Dezi</t>
  </si>
  <si>
    <t>Hundertstel</t>
  </si>
  <si>
    <t>10^-2</t>
  </si>
  <si>
    <t>Centi</t>
  </si>
  <si>
    <t>Tausendstel</t>
  </si>
  <si>
    <t>10^-3</t>
  </si>
  <si>
    <t>Milli</t>
  </si>
  <si>
    <t>Millionstel</t>
  </si>
  <si>
    <t>10^-6</t>
  </si>
  <si>
    <t xml:space="preserve">Mikro </t>
  </si>
  <si>
    <t>Milliardstel</t>
  </si>
  <si>
    <t>10^-9</t>
  </si>
  <si>
    <t xml:space="preserve">Nano </t>
  </si>
  <si>
    <t>Billionstel</t>
  </si>
  <si>
    <t>10^-12</t>
  </si>
  <si>
    <t xml:space="preserve">Piko </t>
  </si>
  <si>
    <t>Billiardstel</t>
  </si>
  <si>
    <t>10^-15</t>
  </si>
  <si>
    <t xml:space="preserve">Femto </t>
  </si>
  <si>
    <t>Trillionstel</t>
  </si>
  <si>
    <t>10^-18</t>
  </si>
  <si>
    <t xml:space="preserve">Atto </t>
  </si>
  <si>
    <t>0,000000000000000000001</t>
  </si>
  <si>
    <t>Trilliardstel</t>
  </si>
  <si>
    <t>10^-21</t>
  </si>
  <si>
    <t xml:space="preserve">Zepto </t>
  </si>
  <si>
    <t>0,000000000000000000000001</t>
  </si>
  <si>
    <t>Quadrillionstel</t>
  </si>
  <si>
    <t>10^-24</t>
  </si>
  <si>
    <t xml:space="preserve">Yokto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</si>
</sst>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;;;"/>
    <numFmt numFmtId="165" formatCode="General;[Red]\-General;[Red]General"/>
    <numFmt numFmtId="166" formatCode="0.000000000000"/>
    <numFmt numFmtId="167" formatCode="0.000000000000000"/>
    <numFmt numFmtId="168" formatCode="0.000000000000000000"/>
    <numFmt numFmtId="169" formatCode="0.000000000000000000000000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3.2"/>
      <color indexed="12"/>
      <name val="Arial"/>
      <family val="2"/>
    </font>
    <font>
      <b/>
      <sz val="8"/>
      <color indexed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4" fillId="0" borderId="0" xfId="2" applyFont="1" applyAlignment="1" applyProtection="1">
      <alignment horizontal="center" vertical="top"/>
    </xf>
    <xf numFmtId="0" fontId="1" fillId="0" borderId="0" xfId="1" applyProtection="1"/>
    <xf numFmtId="0" fontId="5" fillId="0" borderId="0" xfId="1" applyFont="1" applyProtection="1">
      <protection hidden="1"/>
    </xf>
    <xf numFmtId="0" fontId="1" fillId="0" borderId="0" xfId="1"/>
    <xf numFmtId="0" fontId="7" fillId="0" borderId="0" xfId="3" applyNumberFormat="1" applyFont="1" applyProtection="1">
      <protection locked="0"/>
    </xf>
    <xf numFmtId="4" fontId="2" fillId="0" borderId="0" xfId="1" applyNumberFormat="1" applyFont="1" applyProtection="1">
      <protection hidden="1"/>
    </xf>
    <xf numFmtId="4" fontId="8" fillId="2" borderId="0" xfId="1" applyNumberFormat="1" applyFont="1" applyFill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2" fillId="0" borderId="0" xfId="1" applyFont="1"/>
    <xf numFmtId="164" fontId="8" fillId="2" borderId="0" xfId="1" applyNumberFormat="1" applyFont="1" applyFill="1" applyAlignment="1" applyProtection="1">
      <alignment horizontal="left"/>
      <protection locked="0"/>
    </xf>
    <xf numFmtId="0" fontId="8" fillId="0" borderId="0" xfId="4" applyFont="1" applyProtection="1">
      <protection hidden="1"/>
    </xf>
    <xf numFmtId="0" fontId="7" fillId="0" borderId="0" xfId="1" applyFont="1" applyProtection="1">
      <protection hidden="1"/>
    </xf>
    <xf numFmtId="0" fontId="10" fillId="0" borderId="0" xfId="1" applyFont="1" applyProtection="1">
      <protection hidden="1"/>
    </xf>
    <xf numFmtId="0" fontId="2" fillId="0" borderId="0" xfId="1" quotePrefix="1" applyFont="1"/>
    <xf numFmtId="165" fontId="11" fillId="0" borderId="0" xfId="1" applyNumberFormat="1" applyFont="1" applyAlignment="1" applyProtection="1">
      <alignment horizontal="center"/>
      <protection hidden="1"/>
    </xf>
    <xf numFmtId="0" fontId="2" fillId="0" borderId="0" xfId="4" quotePrefix="1" applyFont="1" applyProtection="1">
      <protection hidden="1"/>
    </xf>
    <xf numFmtId="3" fontId="2" fillId="0" borderId="0" xfId="1" applyNumberFormat="1" applyFont="1" applyProtection="1">
      <protection hidden="1"/>
    </xf>
    <xf numFmtId="0" fontId="2" fillId="0" borderId="0" xfId="4" applyFont="1" applyProtection="1">
      <protection hidden="1"/>
    </xf>
    <xf numFmtId="0" fontId="12" fillId="0" borderId="0" xfId="1" applyFont="1" applyProtection="1">
      <protection hidden="1"/>
    </xf>
    <xf numFmtId="3" fontId="13" fillId="0" borderId="0" xfId="0" quotePrefix="1" applyNumberFormat="1" applyFont="1"/>
    <xf numFmtId="0" fontId="13" fillId="0" borderId="0" xfId="0" applyFont="1"/>
    <xf numFmtId="3" fontId="14" fillId="0" borderId="0" xfId="0" quotePrefix="1" applyNumberFormat="1" applyFont="1"/>
    <xf numFmtId="0" fontId="14" fillId="0" borderId="0" xfId="0" applyFont="1"/>
    <xf numFmtId="0" fontId="13" fillId="0" borderId="0" xfId="0" applyFont="1" applyAlignment="1">
      <alignment vertical="center"/>
    </xf>
    <xf numFmtId="166" fontId="13" fillId="0" borderId="0" xfId="0" applyNumberFormat="1" applyFont="1"/>
    <xf numFmtId="167" fontId="13" fillId="0" borderId="0" xfId="0" applyNumberFormat="1" applyFont="1"/>
    <xf numFmtId="168" fontId="13" fillId="0" borderId="0" xfId="0" applyNumberFormat="1" applyFont="1"/>
    <xf numFmtId="169" fontId="13" fillId="0" borderId="0" xfId="0" quotePrefix="1" applyNumberFormat="1" applyFont="1" applyAlignment="1">
      <alignment horizontal="right"/>
    </xf>
  </cellXfs>
  <cellStyles count="5">
    <cellStyle name="%" xfId="4"/>
    <cellStyle name="Link" xfId="2" builtinId="8"/>
    <cellStyle name="Standard" xfId="0" builtinId="0"/>
    <cellStyle name="Standard_Sammelauswertung" xfId="3"/>
    <cellStyle name="Standard_zahlw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FRERN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b.de\DU1DFS1\EXCEL\wf\DAX\WERT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ster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rechtw.Dreieck"/>
      <sheetName val="allg.Dreieck"/>
      <sheetName val="Trapez"/>
      <sheetName val="Vieleck"/>
      <sheetName val="Koordinaten"/>
      <sheetName val="Entfernung"/>
      <sheetName val="Sonne"/>
      <sheetName val="Geradenschnittpunkt"/>
      <sheetName val="Mittelwert"/>
      <sheetName val="gold.Schnitt"/>
      <sheetName val="quadr. Gleichung"/>
      <sheetName val="kubische Gleichung"/>
      <sheetName val="lin. Gleich.system"/>
      <sheetName val="Energie"/>
      <sheetName val="AfA"/>
      <sheetName val="Statistik"/>
      <sheetName val="Kombin."/>
      <sheetName val="Gauss"/>
      <sheetName val="Stück"/>
      <sheetName val="Zahlwort"/>
      <sheetName val="in DEZ in"/>
      <sheetName val="Primfaktor"/>
      <sheetName val="quer"/>
      <sheetName val="alle Teiler"/>
      <sheetName val="ggT+kgV"/>
      <sheetName val="Nimmersatt"/>
      <sheetName val="Nachtschicht"/>
      <sheetName val="Datum"/>
      <sheetName val="Ostern"/>
      <sheetName val="BMI"/>
      <sheetName val="Umrechnung"/>
      <sheetName val="Pascal-Leibniz"/>
      <sheetName val="Mat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äufe"/>
      <sheetName val="Depot"/>
    </sheetNames>
    <sheetDataSet>
      <sheetData sheetId="0" refreshError="1"/>
      <sheetData sheetId="1">
        <row r="8">
          <cell r="C8" t="str">
            <v>DIT</v>
          </cell>
          <cell r="D8">
            <v>879</v>
          </cell>
          <cell r="E8">
            <v>38244</v>
          </cell>
          <cell r="F8">
            <v>48292.26</v>
          </cell>
          <cell r="G8">
            <v>57.43</v>
          </cell>
          <cell r="I8">
            <v>54.940000000000005</v>
          </cell>
          <cell r="J8" t="str">
            <v/>
          </cell>
          <cell r="K8">
            <v>50480.97</v>
          </cell>
          <cell r="L8">
            <v>2188.7099999999991</v>
          </cell>
          <cell r="M8">
            <v>4.532216963960682</v>
          </cell>
          <cell r="N8">
            <v>9.3991999536684592</v>
          </cell>
        </row>
        <row r="9">
          <cell r="C9" t="str">
            <v>Geldmarktfonds</v>
          </cell>
          <cell r="D9">
            <v>892.34299999999996</v>
          </cell>
          <cell r="E9">
            <v>38315</v>
          </cell>
          <cell r="F9">
            <v>46500</v>
          </cell>
          <cell r="G9">
            <v>52.110007026446112</v>
          </cell>
          <cell r="I9">
            <v>52.110007026446112</v>
          </cell>
          <cell r="K9">
            <v>46500</v>
          </cell>
          <cell r="L9">
            <v>0</v>
          </cell>
          <cell r="M9">
            <v>0</v>
          </cell>
          <cell r="N9">
            <v>0</v>
          </cell>
        </row>
        <row r="10">
          <cell r="C10" t="str">
            <v>IKB-Belegs.</v>
          </cell>
          <cell r="D10">
            <v>100</v>
          </cell>
          <cell r="F10">
            <v>2126</v>
          </cell>
          <cell r="G10">
            <v>21.26</v>
          </cell>
          <cell r="I10" t="str">
            <v/>
          </cell>
          <cell r="J10" t="str">
            <v/>
          </cell>
          <cell r="K10">
            <v>2126</v>
          </cell>
          <cell r="L10">
            <v>0</v>
          </cell>
          <cell r="M10">
            <v>0</v>
          </cell>
          <cell r="N10" t="str">
            <v/>
          </cell>
        </row>
        <row r="11"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Rang"/>
      <sheetName val="dlgInfo"/>
      <sheetName val="modTest"/>
    </sheetNames>
    <sheetDataSet>
      <sheetData sheetId="0"/>
      <sheetData sheetId="1">
        <row r="1">
          <cell r="A1">
            <v>1</v>
          </cell>
          <cell r="B1" t="str">
            <v>Norbert Hetterich</v>
          </cell>
          <cell r="C1" t="str">
            <v>junohett@t-online.de</v>
          </cell>
          <cell r="D1" t="str">
            <v>Germany</v>
          </cell>
          <cell r="E1">
            <v>36240.018750000003</v>
          </cell>
          <cell r="F1" t="str">
            <v>=FLOOR(DAY(MINUTE(J/38)/2+56)&amp;"/5/"&amp;J,7)-34</v>
          </cell>
          <cell r="G1">
            <v>43</v>
          </cell>
          <cell r="H1" t="str">
            <v>=DM((TAG(MINUTE(J/38)/2+55)&amp;".4."&amp;J)/7;)*7-6</v>
          </cell>
          <cell r="I1">
            <v>44</v>
          </cell>
          <cell r="J1">
            <v>36254</v>
          </cell>
        </row>
        <row r="2">
          <cell r="A2">
            <v>2</v>
          </cell>
          <cell r="B2" t="str">
            <v>Thomas Jansen</v>
          </cell>
          <cell r="C2" t="str">
            <v>Jansen.Thomas@t-online.de</v>
          </cell>
          <cell r="D2" t="str">
            <v>Germany</v>
          </cell>
          <cell r="E2">
            <v>36245.890277777777</v>
          </cell>
          <cell r="F2" t="str">
            <v>=DOLLAR(("4/"&amp;J)/7+MOD(19*MOD(J,19)-7,30)*14%,)*7-6</v>
          </cell>
          <cell r="G2">
            <v>51</v>
          </cell>
          <cell r="H2" t="str">
            <v>=DM(("4/"&amp;J)/7+REST(19*REST(J;19)-7;30)*14%;)*7-6</v>
          </cell>
          <cell r="I2">
            <v>49</v>
          </cell>
          <cell r="J2">
            <v>36254</v>
          </cell>
        </row>
        <row r="3">
          <cell r="A3">
            <v>3</v>
          </cell>
          <cell r="B3" t="str">
            <v>Roger Friederich</v>
          </cell>
          <cell r="C3" t="str">
            <v>rfr@gmx.net</v>
          </cell>
          <cell r="D3" t="str">
            <v>Germany</v>
          </cell>
          <cell r="E3">
            <v>36202.726388888892</v>
          </cell>
          <cell r="F3" t="str">
            <v>=FLOOR(DATE(J,3,MOD(18.37*MOD(J,19)-6,29)),7)+29</v>
          </cell>
          <cell r="G3">
            <v>48</v>
          </cell>
          <cell r="H3" t="str">
            <v>=DM(DATUM(J;4;REST(18,37*REST(J;19)-5;29))/7;)*7-6</v>
          </cell>
          <cell r="I3">
            <v>50</v>
          </cell>
          <cell r="J3">
            <v>36254</v>
          </cell>
        </row>
        <row r="4">
          <cell r="A4">
            <v>4</v>
          </cell>
          <cell r="B4" t="str">
            <v>Christoph Kremer</v>
          </cell>
          <cell r="C4" t="str">
            <v>Christoph.Kremer@gmx.net</v>
          </cell>
          <cell r="D4" t="str">
            <v>Germany</v>
          </cell>
          <cell r="E4">
            <v>36195.292361111111</v>
          </cell>
          <cell r="F4" t="str">
            <v>=TRUNC(DATE(J,3,MOD(349*MOD(J/19,1)-6,29))/7)*7+29</v>
          </cell>
          <cell r="G4">
            <v>50</v>
          </cell>
          <cell r="H4" t="str">
            <v>=DM(DATUM(J;5;-REST(6-349*REST(J/19;1);29))/7;0)*7-6</v>
          </cell>
          <cell r="I4">
            <v>52</v>
          </cell>
          <cell r="J4">
            <v>36254</v>
          </cell>
        </row>
        <row r="5">
          <cell r="A5">
            <v>5</v>
          </cell>
          <cell r="B5" t="str">
            <v>Dr. Heiner Lichtenberg</v>
          </cell>
          <cell r="C5" t="str">
            <v>Heiner.Lichtenberg@bmf.bund.de</v>
          </cell>
          <cell r="D5" t="str">
            <v>Germany</v>
          </cell>
          <cell r="E5">
            <v>36186.317361111112</v>
          </cell>
          <cell r="F5" t="str">
            <v>=7*TRUNC(DATE(J,3,MOD(18.37*MOD(J,19)-6,29))/7)+29</v>
          </cell>
          <cell r="G5">
            <v>50</v>
          </cell>
          <cell r="H5" t="str">
            <v>=7*KÜRZEN(DATUM(J;3;REST(18,37*REST(J;19)-6;29))/7)+29</v>
          </cell>
          <cell r="I5">
            <v>54</v>
          </cell>
          <cell r="J5">
            <v>36254</v>
          </cell>
        </row>
        <row r="6">
          <cell r="A6">
            <v>6</v>
          </cell>
          <cell r="B6" t="str">
            <v>Klaus Claussen</v>
          </cell>
          <cell r="C6" t="str">
            <v>t.claussen@fh-westkueste.de</v>
          </cell>
          <cell r="D6" t="str">
            <v>Germany</v>
          </cell>
          <cell r="E6">
            <v>36247.838888888888</v>
          </cell>
          <cell r="F6" t="str">
            <v>=29+7*TRUNC(DATE(J,3,MOD(19*MOD(J,19)-6,30)*96%)/7)</v>
          </cell>
          <cell r="G6">
            <v>51</v>
          </cell>
          <cell r="H6" t="str">
            <v>=29+7*KÜRZEN(DATUM(J;3;REST(19*REST(J;19)-6;30)*96%)/7)</v>
          </cell>
          <cell r="I6">
            <v>55</v>
          </cell>
          <cell r="J6">
            <v>36254</v>
          </cell>
        </row>
        <row r="7">
          <cell r="A7">
            <v>7</v>
          </cell>
          <cell r="B7" t="str">
            <v>Gustav Graf</v>
          </cell>
          <cell r="C7" t="str">
            <v>Gustave@gmx.net</v>
          </cell>
          <cell r="D7" t="str">
            <v>Austria</v>
          </cell>
          <cell r="E7">
            <v>36219.932638888888</v>
          </cell>
          <cell r="F7" t="str">
            <v>=TRUNC(DATE(J,4,MOD(19*MOD(J,19)-6,30)*96%-3)/7)*7+1</v>
          </cell>
          <cell r="G7">
            <v>52</v>
          </cell>
          <cell r="H7" t="str">
            <v>=KÜRZEN(DATUM(J;4;REST(19*REST(J;19)-6;30)*96%-3)/7)*7+1</v>
          </cell>
          <cell r="I7">
            <v>56</v>
          </cell>
          <cell r="J7">
            <v>36254</v>
          </cell>
        </row>
        <row r="8">
          <cell r="A8">
            <v>8</v>
          </cell>
          <cell r="B8" t="str">
            <v>Laurent Longre</v>
          </cell>
          <cell r="C8" t="str">
            <v>longre@wanadoo.fr</v>
          </cell>
          <cell r="D8" t="str">
            <v>France</v>
          </cell>
          <cell r="E8">
            <v>36181.878472222219</v>
          </cell>
          <cell r="F8" t="str">
            <v>=INT(FLOOR("3/5/"&amp;J,29.5311)/7-(MOD(J,95)=81))*7-6</v>
          </cell>
          <cell r="G8">
            <v>50</v>
          </cell>
          <cell r="H8" t="str">
            <v>=KÜRZEN(UNTERGRENZE("3/5/"&amp;J;29,5311)/7-(REST(J;95)=81))*7-6</v>
          </cell>
          <cell r="I8">
            <v>60</v>
          </cell>
          <cell r="J8">
            <v>36254</v>
          </cell>
        </row>
        <row r="9">
          <cell r="A9">
            <v>9</v>
          </cell>
          <cell r="B9" t="str">
            <v>Robert Wieland</v>
          </cell>
          <cell r="C9" t="str">
            <v>r.wieland@gmx.de</v>
          </cell>
          <cell r="D9" t="str">
            <v>Germany</v>
          </cell>
          <cell r="E9">
            <v>36185.099305555559</v>
          </cell>
          <cell r="F9" t="str">
            <v>=CEILING(("17.4."&amp;J)-TRUNC(MOD(11*MOD(J,19)+5,30)-1.5),7)+1</v>
          </cell>
          <cell r="G9">
            <v>59</v>
          </cell>
          <cell r="H9" t="str">
            <v>=OBERGRENZE(("17.4."&amp;J)-KÜRZEN(REST(11*REST(J;19)+5;30)-1,5);7)+1</v>
          </cell>
          <cell r="I9">
            <v>65</v>
          </cell>
          <cell r="J9">
            <v>36254</v>
          </cell>
        </row>
        <row r="10">
          <cell r="A10">
            <v>10</v>
          </cell>
          <cell r="B10" t="str">
            <v>Prasad DV</v>
          </cell>
          <cell r="C10" t="str">
            <v>prasadv@md2.vsnl.net.in</v>
          </cell>
          <cell r="D10" t="str">
            <v>India</v>
          </cell>
          <cell r="E10">
            <v>36183.468055555553</v>
          </cell>
          <cell r="F10" t="str">
            <v>=TRUNC(DATE(J,7,-CODE(MID("NYDQ\JT_LWBOZER]KU`",MOD(J,19)+1,1)))/7)*7+8</v>
          </cell>
          <cell r="G10">
            <v>71</v>
          </cell>
          <cell r="H10" t="str">
            <v>=KÜRZEN(DATUM(J;7;-CODE(TEIL("NYDQ\JT_LWBOZER]KU`";REST(J;19)+1;1)))/7)*7+8</v>
          </cell>
          <cell r="I10">
            <v>75</v>
          </cell>
          <cell r="J10">
            <v>36254</v>
          </cell>
        </row>
        <row r="11">
          <cell r="A11">
            <v>11</v>
          </cell>
          <cell r="B11" t="str">
            <v>Birk Baumbach</v>
          </cell>
          <cell r="C11" t="str">
            <v>BBaumbach@dual-zentrum.de</v>
          </cell>
          <cell r="D11" t="str">
            <v>Germany</v>
          </cell>
          <cell r="E11">
            <v>36178.419444444444</v>
          </cell>
          <cell r="F11" t="str">
            <v>=CEILING(DATE(J,4,20)-MOD(6+11*MOD(J,19),30)-(MOD(6+11*MOD(J,19),30)&lt;3),7)+1</v>
          </cell>
          <cell r="G11">
            <v>76</v>
          </cell>
          <cell r="H11" t="str">
            <v>=OBERGRENZE(DATUM(J;4;20)-REST(6+11*REST(J;19);30)-(REST(6+11*REST(J;19);30)&lt;3);7)+1</v>
          </cell>
          <cell r="I11">
            <v>84</v>
          </cell>
          <cell r="J11">
            <v>36254</v>
          </cell>
        </row>
        <row r="12">
          <cell r="A12">
            <v>12</v>
          </cell>
          <cell r="B12" t="str">
            <v>Michael Schwimmer</v>
          </cell>
          <cell r="C12" t="str">
            <v>schwimmer@t-online.de</v>
          </cell>
          <cell r="D12" t="str">
            <v>Germany</v>
          </cell>
          <cell r="E12">
            <v>36178.678472222222</v>
          </cell>
          <cell r="F12" t="str">
            <v>=ROUNDUP((("21.3."&amp;J)+MOD(204-11*MOD(J,19),30))/7-(ABS(ABS(J-2015)-47.5)=13.5),)*7+1</v>
          </cell>
          <cell r="G12">
            <v>84</v>
          </cell>
          <cell r="H12" t="str">
            <v>=AUFRUNDEN((("21.3."&amp;J)+REST(204-11*REST(J;19);30))/7-(ABS(ABS(J-2015)-47,5)=13,5);)*7+1</v>
          </cell>
          <cell r="I12">
            <v>88</v>
          </cell>
          <cell r="J12">
            <v>36254</v>
          </cell>
        </row>
        <row r="13">
          <cell r="A13">
            <v>13</v>
          </cell>
          <cell r="B13" t="str">
            <v>Franz Riesel</v>
          </cell>
          <cell r="C13" t="str">
            <v>f_riesel@styria.com</v>
          </cell>
          <cell r="D13" t="str">
            <v>Austria</v>
          </cell>
          <cell r="E13">
            <v>36198.283333333333</v>
          </cell>
          <cell r="F13" t="str">
            <v>=7*TRUNC((MOD(MOD(J,19)*19-6,30)+365.25*J-693881)/7)-IF(OR(J=1950+{4;31;99;126}),7)-6</v>
          </cell>
          <cell r="G13">
            <v>85</v>
          </cell>
          <cell r="H13" t="str">
            <v>=7*KÜRZEN((REST(REST(J;19)*19-6;30)+365,25*J-693881)/7)-WENN(ODER(J=1950+{4;31;99;126});7)-6</v>
          </cell>
          <cell r="I13">
            <v>92</v>
          </cell>
          <cell r="J13">
            <v>36254</v>
          </cell>
        </row>
        <row r="14">
          <cell r="A14">
            <v>14</v>
          </cell>
          <cell r="B14" t="str">
            <v>Stephen Bullen</v>
          </cell>
          <cell r="C14" t="str">
            <v>Stephen@BMSLtd.co.uk</v>
          </cell>
          <cell r="D14" t="str">
            <v>GB</v>
          </cell>
          <cell r="E14">
            <v>36168.420138888891</v>
          </cell>
          <cell r="F14" t="str">
            <v>=DATE(J,3,28)+MOD(24-MOD(J,19)*10.63,29)-MOD(TRUNC(J*5/4)+MOD(24-MOD(J,19)*10.63,29)+1,7)</v>
          </cell>
          <cell r="G14">
            <v>89</v>
          </cell>
          <cell r="H14" t="str">
            <v>=DATUM(J;3;28)+REST(24-REST(J;19)*10,63;29)-REST(KÜRZEN(J*5/4)+REST(24-REST(J;19)*10,63;29)+1;7)</v>
          </cell>
          <cell r="I14">
            <v>96</v>
          </cell>
          <cell r="J14">
            <v>36254</v>
          </cell>
        </row>
        <row r="15">
          <cell r="A15">
            <v>15</v>
          </cell>
          <cell r="B15" t="str">
            <v>Gerhard Somitsch</v>
          </cell>
          <cell r="C15" t="str">
            <v>gerhard.somitsch@datasystems.at</v>
          </cell>
          <cell r="D15" t="str">
            <v>Austria</v>
          </cell>
          <cell r="E15">
            <v>36168.756249999999</v>
          </cell>
          <cell r="F15" t="str">
            <v>=DATE(J,3,29.56+0.979*MOD(204-11*MOD(J,19),30)-WEEKDAY(DATE(J,3,28.56+0.979*MOD(204-11*MOD(J,19),30))))</v>
          </cell>
          <cell r="G15">
            <v>103</v>
          </cell>
          <cell r="H15" t="str">
            <v>=DATUM(J;3;29,56+0,979*REST(204-11*REST(J;19);30)-WOCHENTAG(DATUM(J;3;28,56+0,979*REST(204-11*REST(J;19);30))))</v>
          </cell>
          <cell r="I15">
            <v>111</v>
          </cell>
          <cell r="J15">
            <v>36254</v>
          </cell>
        </row>
        <row r="16">
          <cell r="A16">
            <v>16</v>
          </cell>
          <cell r="B16" t="str">
            <v>Norbert Heintze</v>
          </cell>
          <cell r="C16" t="str">
            <v>Norbert_Heintze@t-online.de</v>
          </cell>
          <cell r="D16" t="str">
            <v>Germany</v>
          </cell>
          <cell r="E16">
            <v>36254.776388888888</v>
          </cell>
          <cell r="F16" t="str">
            <v>=DATE(J,3,28+MOD(204-11*MOD(J,19),30))-MOD(DATE(J,3,6+MOD(204-11*MOD(J,19),30)),7)-IF(OR(J=1954,J=1981,J=2049,J=2076),7)</v>
          </cell>
          <cell r="G16">
            <v>120</v>
          </cell>
          <cell r="H16" t="str">
            <v>=DATUM(J;3;28+REST(204-11*REST(J;19);30))-REST(DATUM(J;3;6+REST(204-11*REST(J;19);30));7)-WENN(ODER(J=1954;J=1981;J=2049;J=2076);7)</v>
          </cell>
          <cell r="I16">
            <v>131</v>
          </cell>
          <cell r="J16">
            <v>36254</v>
          </cell>
        </row>
        <row r="17">
          <cell r="A17">
            <v>17</v>
          </cell>
          <cell r="B17" t="str">
            <v>Thomas Jacob</v>
          </cell>
          <cell r="C17" t="str">
            <v>tjacob@haso.de</v>
          </cell>
          <cell r="D17" t="str">
            <v>Germany</v>
          </cell>
          <cell r="E17">
            <v>36167.109027777777</v>
          </cell>
          <cell r="F17" t="str">
            <v>=TRUNC(365.25*J-693894)+IF(OR(J=1954,J=1981,J=2049,J=2076),,7)+MOD(24-11*MOD(J,19),30)-MOD(J+TRUNC(J/4)+MOD(24-11*MOD(J,19),30)+1,7)</v>
          </cell>
          <cell r="G17">
            <v>132</v>
          </cell>
          <cell r="H17" t="str">
            <v>=KÜRZEN(365,25*J-693894)+WENN(ODER(J=1954;J=1981;J=2049;J=2076);;7)+REST(24-11*REST(J;19);30)-REST(J+KÜRZEN(J/4)+REST(24-11*REST(J;19);30)+1;7)</v>
          </cell>
          <cell r="I17">
            <v>143</v>
          </cell>
          <cell r="J17">
            <v>36254</v>
          </cell>
        </row>
        <row r="18">
          <cell r="A18">
            <v>18</v>
          </cell>
          <cell r="B18" t="str">
            <v>Daniel Wagner</v>
          </cell>
          <cell r="C18" t="str">
            <v>dwagner@bMAN.ch</v>
          </cell>
          <cell r="D18" t="str">
            <v>Suiss</v>
          </cell>
          <cell r="E18">
            <v>36186.864583333336</v>
          </cell>
          <cell r="F18" t="str">
            <v>=DATE(J,4,MOD(24-11*MOD(J,19),30)-MOD(1+INT(J*5/4)+MOD(24-11*MOD(J,19),30)-(MOD(24-11*MOD(J,19),30)&gt;27),7)-(MOD(24-11*MOD(J,19),30)&gt;27)-3)</v>
          </cell>
          <cell r="G18">
            <v>138</v>
          </cell>
          <cell r="H18" t="str">
            <v>=DATUM(J;4;REST(24-11*REST(J;19);30)-REST(1+GANZZAHL(J*5/4)+REST(24-11*REST(J;19);30)-(REST(24-11*REST(J;19);30)&gt;27);7)-(REST(24-11*REST(J;19);30)&gt;27)-3)</v>
          </cell>
          <cell r="I18">
            <v>153</v>
          </cell>
          <cell r="J18">
            <v>36254</v>
          </cell>
        </row>
        <row r="19">
          <cell r="A19">
            <v>19</v>
          </cell>
          <cell r="B19" t="str">
            <v>Chip Pearson</v>
          </cell>
          <cell r="C19" t="str">
            <v>cpearson@gvi.net</v>
          </cell>
          <cell r="D19" t="str">
            <v>USA</v>
          </cell>
          <cell r="E19">
            <v>36164.000694444447</v>
          </cell>
          <cell r="F19" t="str">
            <v>=DATE(J,3,28)+MOD(24-11*MOD(J,19),30)-(MOD(24-11*MOD(J,19),30)&gt;27)-MOD(INT(5*J/4)+1+MOD(24-11*MOD(J,19),30)-(MOD(24-11*MOD(J,19),30)&gt;27),7)</v>
          </cell>
          <cell r="G19">
            <v>139</v>
          </cell>
          <cell r="H19" t="str">
            <v>=DATUM(J;3;28)+REST(24-11*REST(J;19);30)-(REST(24-11*REST(J;19);30)&gt;27)-REST(GANZZAHL(5*J/4)+1+REST(24-11*REST(J;19);30)-(REST(24-11*REST(J;19);30)&gt;27);7)</v>
          </cell>
          <cell r="I19">
            <v>154</v>
          </cell>
          <cell r="J19">
            <v>36254</v>
          </cell>
        </row>
        <row r="20">
          <cell r="A20">
            <v>20</v>
          </cell>
          <cell r="B20" t="str">
            <v>George Simms</v>
          </cell>
          <cell r="C20" t="str">
            <v>GeorgeSim@email.msn.com</v>
          </cell>
          <cell r="D20" t="str">
            <v>GB</v>
          </cell>
          <cell r="E20">
            <v>36184.532638888886</v>
          </cell>
          <cell r="F20" t="str">
            <v>=DATE(J,3,28)+MOD(24+19*MOD(J,19),30)-(MOD(24+19*MOD(J,19),30)&gt;27)-MOD(INT(J+J/4)+MOD(24+19*MOD(J,19),30)-(MOD(24+19*MOD(J,19),30)&gt;27)+1,7)</v>
          </cell>
          <cell r="G20">
            <v>139</v>
          </cell>
          <cell r="H20" t="str">
            <v>=DATUM(J;3;28)+REST(24+19*REST(J;19);30)-(REST(24+19*REST(J;19);30)&gt;27)-REST(GANZZAHL(J+J/4)+REST(24+19*REST(J;19);30)-(REST(24+19*REST(J;19);30)&gt;27)+1;7)</v>
          </cell>
          <cell r="I20">
            <v>154</v>
          </cell>
          <cell r="J20">
            <v>36254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W64"/>
  <sheetViews>
    <sheetView showGridLines="0" tabSelected="1" showOutlineSymbols="0" zoomScale="120" workbookViewId="0">
      <selection activeCell="E1" sqref="E1"/>
    </sheetView>
  </sheetViews>
  <sheetFormatPr baseColWidth="10" defaultColWidth="11.44140625" defaultRowHeight="13.8" x14ac:dyDescent="0.25"/>
  <cols>
    <col min="1" max="1" width="3.21875" style="1" customWidth="1"/>
    <col min="2" max="2" width="24.21875" style="1" customWidth="1"/>
    <col min="3" max="3" width="8.33203125" style="1" customWidth="1"/>
    <col min="4" max="4" width="10" style="1" customWidth="1"/>
    <col min="5" max="5" width="11.44140625" style="1"/>
    <col min="6" max="6" width="78.33203125" style="1" customWidth="1"/>
    <col min="7" max="7" width="1.33203125" style="1" customWidth="1"/>
    <col min="8" max="8" width="15.109375" style="1" customWidth="1"/>
    <col min="9" max="9" width="6.88671875" style="1" customWidth="1"/>
    <col min="10" max="10" width="6.21875" style="1" customWidth="1"/>
    <col min="11" max="16384" width="11.44140625" style="1"/>
  </cols>
  <sheetData>
    <row r="1" spans="1:23" x14ac:dyDescent="0.25">
      <c r="E1" s="2"/>
      <c r="W1" s="3"/>
    </row>
    <row r="2" spans="1:23" ht="19.2" x14ac:dyDescent="0.35">
      <c r="B2" s="4" t="s">
        <v>0</v>
      </c>
      <c r="C2" s="5"/>
      <c r="D2" s="5"/>
      <c r="E2" s="5"/>
      <c r="W2" s="6"/>
    </row>
    <row r="3" spans="1:23" x14ac:dyDescent="0.25">
      <c r="C3" s="5"/>
      <c r="D3" s="5"/>
      <c r="E3" s="5"/>
    </row>
    <row r="4" spans="1:23" x14ac:dyDescent="0.25">
      <c r="C4" s="5"/>
      <c r="D4" s="5"/>
      <c r="E4" s="5"/>
    </row>
    <row r="5" spans="1:23" x14ac:dyDescent="0.25">
      <c r="B5" s="7"/>
      <c r="C5" s="5"/>
      <c r="D5" s="5"/>
      <c r="E5" s="5"/>
    </row>
    <row r="6" spans="1:23" ht="15.6" x14ac:dyDescent="0.3">
      <c r="B6" s="8">
        <v>192673.58</v>
      </c>
      <c r="C6" s="9" t="str">
        <f>IF(ROUND(VALUE(10*(100*B6-INT(100*B6))),0)&gt;0,"maximal 2 Nachkommastellen","")</f>
        <v/>
      </c>
      <c r="D6" s="10"/>
    </row>
    <row r="7" spans="1:23" x14ac:dyDescent="0.25">
      <c r="C7" s="5"/>
      <c r="D7" s="5"/>
      <c r="E7" s="5"/>
    </row>
    <row r="8" spans="1:23" ht="15.6" x14ac:dyDescent="0.3">
      <c r="A8" s="11" t="s">
        <v>1</v>
      </c>
      <c r="B8" s="12" t="str">
        <f>IF(B6&gt;=1000000000,"nur unter 1 Milliarde",IF(ABS(B6)&lt;1,"null",IF(B6&lt;0,"minus   ","")&amp;IF(B13=0,"",C13)&amp;IF(AND(B14=0,B15=0),"",D14)&amp;IF(B16=0,"",C16)&amp;IF(AND(B17=0,B18=0),"",D17)&amp;IF(B19=0,"",C19)&amp;IF(AND(B20=0,B21=0),"",IF(AND(B20=0,B21=1),"eins",D20))))&amp;IF(E19=0,"",IF(A8=1,F19,F17))</f>
        <v>einhundertzweiundneunzigtausendsechshundertdreiundsiebzig  Komma achtundfünfzig</v>
      </c>
      <c r="C8" s="5"/>
      <c r="D8" s="5"/>
      <c r="E8" s="5"/>
    </row>
    <row r="9" spans="1:23" x14ac:dyDescent="0.25">
      <c r="B9" s="13"/>
      <c r="C9" s="14"/>
    </row>
    <row r="10" spans="1:23" hidden="1" outlineLevel="1" x14ac:dyDescent="0.25">
      <c r="B10" s="15" t="str">
        <f>SUBSTITUTE(SUBSTITUTE(SUBSTITUTE(SUBSTITUTE(SUBSTITUTE(SUBSTITUTE(SUBSTITUTE(SUBSTITUTE(B6,0,"Null   "),1,"Eins   "),2,"Zwo   "),3,"Drei   "),4,"Vier   "),5,"Fünf   "),6,"Sechs   "),7,"Sieben   ")</f>
        <v>Eins   9Zwo   Sechs   Sieben   Drei   ,Fünf   8</v>
      </c>
      <c r="C10" s="14"/>
    </row>
    <row r="11" spans="1:23" hidden="1" outlineLevel="1" x14ac:dyDescent="0.25"/>
    <row r="12" spans="1:23" hidden="1" outlineLevel="1" x14ac:dyDescent="0.25"/>
    <row r="13" spans="1:23" hidden="1" outlineLevel="1" x14ac:dyDescent="0.25">
      <c r="B13" s="16">
        <f>VALUE(RIGHT(INT(ABS(B6)/100000000)))</f>
        <v>0</v>
      </c>
      <c r="C13" s="1" t="str">
        <f>IF(B13=1,"ein",IF(B13=2,"zwei",IF(B13=3,"drei",IF(B13=4,"vier",IF(B13=5,"fünf",IF(B13=6,"sechs",IF(B13=7,"sieben",IF(B13=8,"acht","neun"))))))))&amp;"hundert"&amp;IF(AND(B14=0,B15=0),"millionen","")</f>
        <v>neunhundertmillionen</v>
      </c>
    </row>
    <row r="14" spans="1:23" hidden="1" outlineLevel="1" x14ac:dyDescent="0.25">
      <c r="B14" s="16">
        <f>VALUE(RIGHT(INT(ABS(B6)/10000000)))</f>
        <v>0</v>
      </c>
      <c r="C14" s="1" t="str">
        <f>IF(B14=1,"zehn",IF(B14=2,"zwanzig",IF(B14=3,"dreißig",IF(B14=4,"vierzig",IF(B14=5,"fünfzig",IF(B14=6,"sechzig",IF(B14=7,"siebzig",IF(B14=8,"achtzig","neunzig"))))))))</f>
        <v>neunzig</v>
      </c>
      <c r="D14" s="1" t="str">
        <f>IF(AND(B14=0,B15=1),"einemillion",IF(AND(B14=1,B15=1),"elf",IF(AND(B14=1,B15=2),"zwölf",IF(AND(B14=1,B15=6),"sechzehn",IF(AND(B14=1,B15=7),"siebzehn",IF(B15=0,C14,IF(B14=0,C15,C15&amp;IF(B14&gt;1,"und","")&amp;C14))))))&amp;"millionen")</f>
        <v>neunzigmillionen</v>
      </c>
    </row>
    <row r="15" spans="1:23" hidden="1" outlineLevel="1" x14ac:dyDescent="0.25">
      <c r="B15" s="16">
        <f>VALUE(RIGHT(INT(ABS(B6)/1000000)))</f>
        <v>0</v>
      </c>
      <c r="C15" s="1" t="str">
        <f>IF(B15=1,"ein",IF(B15=2,"zwei",IF(B15=3,"drei",IF(B15=4,"vier",IF(B15=5,"fünf",IF(B15=6,"sechs",IF(B15=7,"sieben",IF(B15=8,"acht","neun"))))))))</f>
        <v>neun</v>
      </c>
    </row>
    <row r="16" spans="1:23" hidden="1" outlineLevel="1" x14ac:dyDescent="0.25">
      <c r="B16" s="16">
        <f>VALUE(RIGHT(INT(ABS(B6)/100000)))</f>
        <v>1</v>
      </c>
      <c r="C16" s="1" t="str">
        <f>IF(B16=1,"ein",IF(B16=2,"zwei",IF(B16=3,"drei",IF(B16=4,"vier",IF(B16=5,"fünf",IF(B16=6,"sechs",IF(B16=7,"sieben",IF(B16=8,"acht","neun"))))))))&amp;"hundert"&amp;IF(AND(B17=0,B18=0),"tausend","")</f>
        <v>einhundert</v>
      </c>
    </row>
    <row r="17" spans="2:11" hidden="1" outlineLevel="1" x14ac:dyDescent="0.25">
      <c r="B17" s="16">
        <f>VALUE(RIGHT(INT(ABS(B6)/10000)))</f>
        <v>9</v>
      </c>
      <c r="C17" s="1" t="str">
        <f>IF(B17=1,"zehn",IF(B17=2,"zwanzig",IF(B17=3,"dreißig",IF(B17=4,"vierzig",IF(B17=5,"fünfzig",IF(B17=6,"sechzig",IF(B17=7,"siebzig",IF(B17=8,"achtzig","neunzig"))))))))</f>
        <v>neunzig</v>
      </c>
      <c r="D17" s="1" t="str">
        <f>IF(AND(B17=1,B18=1),"elf",IF(AND(B17=1,B18=2),"zwölf",IF(AND(B17=1,B18=6),"sechzehn",IF(AND(B17=1,B18=7),"siebzehn",IF(B18=0,C17,IF(B17=0,C18,C18&amp;IF(B17&gt;1,"und","")&amp;C17))))))&amp;"tausend"</f>
        <v>zweiundneunzigtausend</v>
      </c>
      <c r="F17" s="17" t="str">
        <f>"  Komma "&amp;IF(E19&lt;10,"null ","")&amp;IF(E19=1,"eins",IF(AND(E20=1,E21=1),"elf",IF(AND(E20=1,E21=2),"zwölf",IF(AND(E20=1,E21=6),"sechzehn",IF(AND(E20=1,E21=7),"siebzehn",IF(E21=0,F20,IF(E20=0,F21,F21&amp;IF(E20&gt;1,"und","")&amp;F20)))))))</f>
        <v xml:space="preserve">  Komma achtundfünfzig</v>
      </c>
    </row>
    <row r="18" spans="2:11" hidden="1" outlineLevel="1" x14ac:dyDescent="0.25">
      <c r="B18" s="16">
        <f>VALUE(RIGHT(INT(ABS(B6)/1000)))</f>
        <v>2</v>
      </c>
      <c r="C18" s="1" t="str">
        <f>IF(B18=1,"ein",IF(B18=2,"zwei",IF(B18=3,"drei",IF(B18=4,"vier",IF(B18=5,"fünf",IF(B18=6,"sechs",IF(B18=7,"sieben",IF(B18=8,"acht","neun"))))))))</f>
        <v>zwei</v>
      </c>
    </row>
    <row r="19" spans="2:11" hidden="1" outlineLevel="1" x14ac:dyDescent="0.25">
      <c r="B19" s="16">
        <f>VALUE(RIGHT(INT(ABS(B6)/100)))</f>
        <v>6</v>
      </c>
      <c r="C19" s="1" t="str">
        <f>IF(B19=1,"ein",IF(B19=2,"zwei",IF(B19=3,"drei",IF(B19=4,"vier",IF(B19=5,"fünf",IF(B19=6,"sechs",IF(B19=7,"sieben",IF(B19=8,"acht","neun"))))))))&amp;"hundert"</f>
        <v>sechshundert</v>
      </c>
      <c r="E19" s="18">
        <f>IF(A8=0,0,ROUND(100*(ABS(B6)-INT(ABS(B6))),0))</f>
        <v>58</v>
      </c>
      <c r="F19" s="1" t="str">
        <f>TEXT(E19,"   00")&amp;"/100"</f>
        <v xml:space="preserve">   58/100</v>
      </c>
    </row>
    <row r="20" spans="2:11" hidden="1" outlineLevel="1" x14ac:dyDescent="0.25">
      <c r="B20" s="16">
        <f>VALUE(RIGHT(INT(ABS(B6)/10)))</f>
        <v>7</v>
      </c>
      <c r="C20" s="1" t="str">
        <f>IF(B20=1,"zehn",IF(B20=2,"zwanzig",IF(B20=3,"dreißig",IF(B20=4,"vierzig",IF(B20=5,"fünfzig",IF(B20=6,"sechzig",IF(B20=7,"siebzig",IF(B20=8,"achtzig","neunzig"))))))))</f>
        <v>siebzig</v>
      </c>
      <c r="D20" s="1" t="str">
        <f>IF(AND(B20=1,B21=1),"elf",IF(AND(B20=1,B21=2),"zwölf",IF(AND(B20=1,B21=6),"sechzehn",IF(AND(B20=1,B21=7),"siebzehn",IF(B21=0,C20,IF(B20=0,C21,C21&amp;IF(B20&gt;1,"und","")&amp;C20))))))</f>
        <v>dreiundsiebzig</v>
      </c>
      <c r="E20" s="16">
        <f>VALUE(RIGHT(INT(ABS(E19)/10)))</f>
        <v>5</v>
      </c>
      <c r="F20" s="19" t="str">
        <f>IF(E20=1,"zehn",IF(E20=2,"zwanzig",IF(E20=3,"dreißig",IF(E20=4,"vierzig",IF(E20=5,"fünfzig",IF(E20=6,"sechzig",IF(E20=7,"siebzig",IF(E20=8,"achtzig","neunzig"))))))))</f>
        <v>fünfzig</v>
      </c>
    </row>
    <row r="21" spans="2:11" hidden="1" outlineLevel="1" x14ac:dyDescent="0.25">
      <c r="B21" s="16">
        <f>VALUE(RIGHT(INT(ABS(B6))))</f>
        <v>3</v>
      </c>
      <c r="C21" s="1" t="str">
        <f>IF(B21=1,"ein",IF(B21=2,"zwei",IF(B21=3,"drei",IF(B21=4,"vier",IF(B21=5,"fünf",IF(B21=6,"sechs",IF(B21=7,"sieben",IF(B21=8,"acht","neun"))))))))</f>
        <v>drei</v>
      </c>
      <c r="E21" s="16">
        <f>VALUE(RIGHT(INT(ABS(E19))))</f>
        <v>8</v>
      </c>
      <c r="F21" s="19" t="str">
        <f>IF(E21=1,"ein",IF(E21=2,"zwei",IF(E21=3,"drei",IF(E21=4,"vier",IF(E21=5,"fünf",IF(E21=6,"sechs",IF(E21=7,"sieben",IF(E21=8,"acht","neun"))))))))</f>
        <v>acht</v>
      </c>
    </row>
    <row r="22" spans="2:11" collapsed="1" x14ac:dyDescent="0.25"/>
    <row r="23" spans="2:11" x14ac:dyDescent="0.25">
      <c r="B23" s="20" t="str">
        <f>IF(B6&lt;0,"minus   ","")&amp;SUBSTITUTE(SUBSTITUTE(SUBSTITUTE(SUBSTITUTE(B10,8,"Acht   "),9,"Neun   "),",","Komma   "),"-","")</f>
        <v xml:space="preserve">Eins   Neun   Zwo   Sechs   Sieben   Drei   Komma   Fünf   Acht   </v>
      </c>
    </row>
    <row r="24" spans="2:11" x14ac:dyDescent="0.25">
      <c r="B24" s="20"/>
    </row>
    <row r="25" spans="2:11" x14ac:dyDescent="0.25">
      <c r="B25" s="20"/>
    </row>
    <row r="26" spans="2:11" x14ac:dyDescent="0.25">
      <c r="B26" s="20"/>
    </row>
    <row r="27" spans="2:11" ht="19.2" x14ac:dyDescent="0.35">
      <c r="F27" s="4" t="s">
        <v>2</v>
      </c>
    </row>
    <row r="29" spans="2:11" x14ac:dyDescent="0.25">
      <c r="F29" s="21">
        <v>1.0000000000000001E+63</v>
      </c>
      <c r="G29" s="22"/>
      <c r="H29" s="22" t="s">
        <v>3</v>
      </c>
      <c r="I29" s="22" t="s">
        <v>4</v>
      </c>
      <c r="J29" s="22"/>
      <c r="K29" s="22"/>
    </row>
    <row r="30" spans="2:11" x14ac:dyDescent="0.25">
      <c r="F30" s="21">
        <v>9.9999999999999995E+59</v>
      </c>
      <c r="G30" s="22"/>
      <c r="H30" s="22" t="s">
        <v>5</v>
      </c>
      <c r="I30" s="22" t="s">
        <v>6</v>
      </c>
      <c r="J30" s="22"/>
      <c r="K30" s="22"/>
    </row>
    <row r="31" spans="2:11" x14ac:dyDescent="0.25">
      <c r="F31" s="21">
        <v>1E+57</v>
      </c>
      <c r="G31" s="22"/>
      <c r="H31" s="22" t="s">
        <v>7</v>
      </c>
      <c r="I31" s="22" t="s">
        <v>8</v>
      </c>
      <c r="J31" s="22"/>
      <c r="K31" s="22"/>
    </row>
    <row r="32" spans="2:11" x14ac:dyDescent="0.25">
      <c r="F32" s="21">
        <v>1.0000000000000001E+54</v>
      </c>
      <c r="G32" s="22"/>
      <c r="H32" s="22" t="s">
        <v>9</v>
      </c>
      <c r="I32" s="22" t="s">
        <v>10</v>
      </c>
      <c r="J32" s="22"/>
      <c r="K32" s="22"/>
    </row>
    <row r="33" spans="6:11" x14ac:dyDescent="0.25">
      <c r="F33" s="21">
        <v>9.9999999999999999E+50</v>
      </c>
      <c r="G33" s="22"/>
      <c r="H33" s="22" t="s">
        <v>11</v>
      </c>
      <c r="I33" s="22" t="s">
        <v>12</v>
      </c>
      <c r="J33" s="22"/>
      <c r="K33" s="22"/>
    </row>
    <row r="34" spans="6:11" x14ac:dyDescent="0.25">
      <c r="F34" s="21">
        <v>1E+48</v>
      </c>
      <c r="G34" s="22"/>
      <c r="H34" s="22" t="s">
        <v>13</v>
      </c>
      <c r="I34" s="22" t="s">
        <v>14</v>
      </c>
      <c r="J34" s="22"/>
      <c r="K34" s="22"/>
    </row>
    <row r="35" spans="6:11" x14ac:dyDescent="0.25">
      <c r="F35" s="21">
        <v>9.9999999999999993E+44</v>
      </c>
      <c r="G35" s="22"/>
      <c r="H35" s="22" t="s">
        <v>15</v>
      </c>
      <c r="I35" s="22" t="s">
        <v>16</v>
      </c>
      <c r="J35" s="22"/>
      <c r="K35" s="22"/>
    </row>
    <row r="36" spans="6:11" x14ac:dyDescent="0.25">
      <c r="F36" s="21">
        <v>1E+42</v>
      </c>
      <c r="G36" s="22"/>
      <c r="H36" s="22" t="s">
        <v>17</v>
      </c>
      <c r="I36" s="22" t="s">
        <v>18</v>
      </c>
      <c r="J36" s="22"/>
      <c r="K36" s="22"/>
    </row>
    <row r="37" spans="6:11" x14ac:dyDescent="0.25">
      <c r="F37" s="21">
        <v>9.9999999999999994E+38</v>
      </c>
      <c r="G37" s="22"/>
      <c r="H37" s="22" t="s">
        <v>19</v>
      </c>
      <c r="I37" s="22" t="s">
        <v>20</v>
      </c>
      <c r="J37" s="22"/>
      <c r="K37" s="22"/>
    </row>
    <row r="38" spans="6:11" x14ac:dyDescent="0.25">
      <c r="F38" s="21">
        <v>1E+36</v>
      </c>
      <c r="G38" s="22"/>
      <c r="H38" s="22" t="s">
        <v>21</v>
      </c>
      <c r="I38" s="22" t="s">
        <v>22</v>
      </c>
      <c r="J38" s="22"/>
      <c r="K38" s="22"/>
    </row>
    <row r="39" spans="6:11" x14ac:dyDescent="0.25">
      <c r="F39" s="21">
        <v>9.9999999999999995E+32</v>
      </c>
      <c r="G39" s="22"/>
      <c r="H39" s="22" t="s">
        <v>23</v>
      </c>
      <c r="I39" s="22" t="s">
        <v>24</v>
      </c>
      <c r="J39" s="22"/>
      <c r="K39" s="22"/>
    </row>
    <row r="40" spans="6:11" x14ac:dyDescent="0.25">
      <c r="F40" s="21">
        <v>1E+30</v>
      </c>
      <c r="G40" s="22"/>
      <c r="H40" s="22" t="s">
        <v>25</v>
      </c>
      <c r="I40" s="22" t="s">
        <v>26</v>
      </c>
      <c r="J40" s="22"/>
      <c r="K40" s="22"/>
    </row>
    <row r="41" spans="6:11" x14ac:dyDescent="0.25">
      <c r="F41" s="21">
        <v>1E+27</v>
      </c>
      <c r="G41" s="22"/>
      <c r="H41" s="22" t="s">
        <v>27</v>
      </c>
      <c r="I41" s="22" t="s">
        <v>28</v>
      </c>
      <c r="J41" s="22"/>
      <c r="K41" s="22"/>
    </row>
    <row r="42" spans="6:11" x14ac:dyDescent="0.25">
      <c r="F42" s="21">
        <v>9.9999999999999998E+23</v>
      </c>
      <c r="G42" s="22"/>
      <c r="H42" s="22" t="s">
        <v>29</v>
      </c>
      <c r="I42" s="22" t="s">
        <v>30</v>
      </c>
      <c r="J42" s="22" t="s">
        <v>31</v>
      </c>
      <c r="K42" s="22"/>
    </row>
    <row r="43" spans="6:11" x14ac:dyDescent="0.25">
      <c r="F43" s="21">
        <v>1E+21</v>
      </c>
      <c r="G43" s="22"/>
      <c r="H43" s="22" t="s">
        <v>32</v>
      </c>
      <c r="I43" s="22" t="s">
        <v>33</v>
      </c>
      <c r="J43" s="22" t="s">
        <v>34</v>
      </c>
      <c r="K43" s="22"/>
    </row>
    <row r="44" spans="6:11" x14ac:dyDescent="0.25">
      <c r="F44" s="21">
        <v>1E+18</v>
      </c>
      <c r="G44" s="22"/>
      <c r="H44" s="22" t="s">
        <v>35</v>
      </c>
      <c r="I44" s="22" t="s">
        <v>36</v>
      </c>
      <c r="J44" s="22" t="s">
        <v>37</v>
      </c>
      <c r="K44" s="22"/>
    </row>
    <row r="45" spans="6:11" x14ac:dyDescent="0.25">
      <c r="F45" s="21">
        <v>1000000000000000</v>
      </c>
      <c r="G45" s="22"/>
      <c r="H45" s="22" t="s">
        <v>38</v>
      </c>
      <c r="I45" s="22" t="s">
        <v>39</v>
      </c>
      <c r="J45" s="22" t="s">
        <v>40</v>
      </c>
      <c r="K45" s="22"/>
    </row>
    <row r="46" spans="6:11" x14ac:dyDescent="0.25">
      <c r="F46" s="21">
        <v>1000000000000</v>
      </c>
      <c r="G46" s="22"/>
      <c r="H46" s="22" t="s">
        <v>41</v>
      </c>
      <c r="I46" s="22" t="s">
        <v>42</v>
      </c>
      <c r="J46" s="22" t="s">
        <v>43</v>
      </c>
      <c r="K46" s="22"/>
    </row>
    <row r="47" spans="6:11" x14ac:dyDescent="0.25">
      <c r="F47" s="21">
        <v>1000000000</v>
      </c>
      <c r="G47" s="22"/>
      <c r="H47" s="22" t="s">
        <v>44</v>
      </c>
      <c r="I47" s="22" t="s">
        <v>45</v>
      </c>
      <c r="J47" s="22" t="s">
        <v>46</v>
      </c>
      <c r="K47" s="22"/>
    </row>
    <row r="48" spans="6:11" x14ac:dyDescent="0.25">
      <c r="F48" s="21">
        <v>1000000</v>
      </c>
      <c r="G48" s="22"/>
      <c r="H48" s="22" t="s">
        <v>47</v>
      </c>
      <c r="I48" s="22" t="s">
        <v>48</v>
      </c>
      <c r="J48" s="22" t="s">
        <v>49</v>
      </c>
      <c r="K48" s="22" t="s">
        <v>50</v>
      </c>
    </row>
    <row r="49" spans="6:11" x14ac:dyDescent="0.25">
      <c r="F49" s="21">
        <v>100000</v>
      </c>
      <c r="G49" s="22"/>
      <c r="H49" s="22" t="s">
        <v>51</v>
      </c>
      <c r="I49" s="22" t="s">
        <v>52</v>
      </c>
      <c r="J49" s="22"/>
      <c r="K49" s="22"/>
    </row>
    <row r="50" spans="6:11" x14ac:dyDescent="0.25">
      <c r="F50" s="21">
        <v>10000</v>
      </c>
      <c r="G50" s="22"/>
      <c r="H50" s="22" t="s">
        <v>53</v>
      </c>
      <c r="I50" s="22" t="s">
        <v>54</v>
      </c>
      <c r="J50" s="22"/>
      <c r="K50" s="22" t="s">
        <v>55</v>
      </c>
    </row>
    <row r="51" spans="6:11" x14ac:dyDescent="0.25">
      <c r="F51" s="21">
        <v>1000</v>
      </c>
      <c r="G51" s="22"/>
      <c r="H51" s="22" t="s">
        <v>56</v>
      </c>
      <c r="I51" s="22" t="s">
        <v>57</v>
      </c>
      <c r="J51" s="22" t="s">
        <v>58</v>
      </c>
      <c r="K51" s="22" t="s">
        <v>59</v>
      </c>
    </row>
    <row r="52" spans="6:11" x14ac:dyDescent="0.25">
      <c r="F52" s="21">
        <v>100</v>
      </c>
      <c r="G52" s="22"/>
      <c r="H52" s="22" t="s">
        <v>60</v>
      </c>
      <c r="I52" s="22" t="s">
        <v>61</v>
      </c>
      <c r="J52" s="22" t="s">
        <v>62</v>
      </c>
      <c r="K52" s="22" t="s">
        <v>63</v>
      </c>
    </row>
    <row r="53" spans="6:11" x14ac:dyDescent="0.25">
      <c r="F53" s="21">
        <v>10</v>
      </c>
      <c r="G53" s="22"/>
      <c r="H53" s="22" t="s">
        <v>64</v>
      </c>
      <c r="I53" s="22" t="s">
        <v>65</v>
      </c>
      <c r="J53" s="22" t="s">
        <v>66</v>
      </c>
      <c r="K53" s="22"/>
    </row>
    <row r="54" spans="6:11" ht="21" x14ac:dyDescent="0.4">
      <c r="F54" s="23">
        <v>1</v>
      </c>
      <c r="G54" s="24"/>
      <c r="H54" s="25" t="s">
        <v>67</v>
      </c>
      <c r="I54" s="25" t="s">
        <v>68</v>
      </c>
      <c r="J54" s="25"/>
      <c r="K54" s="25" t="s">
        <v>69</v>
      </c>
    </row>
    <row r="55" spans="6:11" x14ac:dyDescent="0.25">
      <c r="F55" s="22">
        <v>0.1</v>
      </c>
      <c r="G55" s="22"/>
      <c r="H55" s="22" t="s">
        <v>70</v>
      </c>
      <c r="I55" s="22" t="s">
        <v>71</v>
      </c>
      <c r="J55" s="22" t="s">
        <v>72</v>
      </c>
      <c r="K55" s="22"/>
    </row>
    <row r="56" spans="6:11" x14ac:dyDescent="0.25">
      <c r="F56" s="22">
        <v>0.01</v>
      </c>
      <c r="G56" s="22"/>
      <c r="H56" s="22" t="s">
        <v>73</v>
      </c>
      <c r="I56" s="22" t="s">
        <v>74</v>
      </c>
      <c r="J56" s="22" t="s">
        <v>75</v>
      </c>
      <c r="K56" s="22"/>
    </row>
    <row r="57" spans="6:11" x14ac:dyDescent="0.25">
      <c r="F57" s="22">
        <v>1E-3</v>
      </c>
      <c r="G57" s="22"/>
      <c r="H57" s="22" t="s">
        <v>76</v>
      </c>
      <c r="I57" s="22" t="s">
        <v>77</v>
      </c>
      <c r="J57" s="22" t="s">
        <v>78</v>
      </c>
      <c r="K57" s="22"/>
    </row>
    <row r="58" spans="6:11" x14ac:dyDescent="0.25">
      <c r="F58" s="22">
        <v>9.9999999999999995E-7</v>
      </c>
      <c r="G58" s="22"/>
      <c r="H58" s="22" t="s">
        <v>79</v>
      </c>
      <c r="I58" s="22" t="s">
        <v>80</v>
      </c>
      <c r="J58" s="22" t="s">
        <v>81</v>
      </c>
      <c r="K58" s="22"/>
    </row>
    <row r="59" spans="6:11" x14ac:dyDescent="0.25">
      <c r="F59" s="22">
        <v>1.0000000000000001E-9</v>
      </c>
      <c r="G59" s="22"/>
      <c r="H59" s="22" t="s">
        <v>82</v>
      </c>
      <c r="I59" s="22" t="s">
        <v>83</v>
      </c>
      <c r="J59" s="22" t="s">
        <v>84</v>
      </c>
      <c r="K59" s="22"/>
    </row>
    <row r="60" spans="6:11" x14ac:dyDescent="0.25">
      <c r="F60" s="26">
        <v>9.9999999999999998E-13</v>
      </c>
      <c r="G60" s="22"/>
      <c r="H60" s="22" t="s">
        <v>85</v>
      </c>
      <c r="I60" s="22" t="s">
        <v>86</v>
      </c>
      <c r="J60" s="22" t="s">
        <v>87</v>
      </c>
      <c r="K60" s="22"/>
    </row>
    <row r="61" spans="6:11" x14ac:dyDescent="0.25">
      <c r="F61" s="27">
        <v>1.0000000000000001E-15</v>
      </c>
      <c r="G61" s="22"/>
      <c r="H61" s="22" t="s">
        <v>88</v>
      </c>
      <c r="I61" s="22" t="s">
        <v>89</v>
      </c>
      <c r="J61" s="22" t="s">
        <v>90</v>
      </c>
      <c r="K61" s="22"/>
    </row>
    <row r="62" spans="6:11" x14ac:dyDescent="0.25">
      <c r="F62" s="28">
        <v>1.0000000000000001E-18</v>
      </c>
      <c r="G62" s="22"/>
      <c r="H62" s="22" t="s">
        <v>91</v>
      </c>
      <c r="I62" s="22" t="s">
        <v>92</v>
      </c>
      <c r="J62" s="22" t="s">
        <v>93</v>
      </c>
      <c r="K62" s="22"/>
    </row>
    <row r="63" spans="6:11" x14ac:dyDescent="0.25">
      <c r="F63" s="29" t="s">
        <v>94</v>
      </c>
      <c r="G63" s="22"/>
      <c r="H63" s="22" t="s">
        <v>95</v>
      </c>
      <c r="I63" s="22" t="s">
        <v>96</v>
      </c>
      <c r="J63" s="22" t="s">
        <v>97</v>
      </c>
      <c r="K63" s="22"/>
    </row>
    <row r="64" spans="6:11" x14ac:dyDescent="0.25">
      <c r="F64" s="29" t="s">
        <v>98</v>
      </c>
      <c r="G64" s="22"/>
      <c r="H64" s="22" t="s">
        <v>99</v>
      </c>
      <c r="I64" s="22" t="s">
        <v>100</v>
      </c>
      <c r="J64" s="22" t="s">
        <v>101</v>
      </c>
      <c r="K64" s="22"/>
    </row>
  </sheetData>
  <pageMargins left="0.42" right="0.28000000000000003" top="0.984251969" bottom="0.984251969" header="0.4921259845" footer="0.4921259845"/>
  <pageSetup paperSize="9" orientation="portrait" blackAndWhite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Zahlwort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</dc:creator>
  <cp:lastModifiedBy>WF</cp:lastModifiedBy>
  <dcterms:created xsi:type="dcterms:W3CDTF">2023-10-04T13:57:54Z</dcterms:created>
  <dcterms:modified xsi:type="dcterms:W3CDTF">2023-10-04T14:12:03Z</dcterms:modified>
</cp:coreProperties>
</file>